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3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<sst xmlns="http://schemas.openxmlformats.org/spreadsheetml/2006/main" count="47" uniqueCount="43">
  <si>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inches</t>
  </si>
  <si>
    <t>mm</t>
  </si>
  <si>
    <t>yards</t>
  </si>
  <si>
    <t>Intermediate Calculations:</t>
  </si>
  <si>
    <t>inches-to-mm:</t>
  </si>
  <si>
    <t>yards-to-inches:</t>
  </si>
  <si>
    <t>% Linear Fill:</t>
  </si>
  <si>
    <t>%</t>
  </si>
  <si>
    <t>Calculations for Target Fill Inside of a Front Aperture</t>
  </si>
  <si>
    <t>SR</t>
  </si>
  <si>
    <t>Common Target</t>
  </si>
  <si>
    <t>Description</t>
  </si>
  <si>
    <t>(inches)</t>
  </si>
  <si>
    <t>SR-3</t>
  </si>
  <si>
    <t>NRA 300 yard rapid fire target</t>
  </si>
  <si>
    <t>NRA 200 yard target</t>
  </si>
  <si>
    <t>MR-1</t>
  </si>
  <si>
    <t>NRA 600 yard target</t>
  </si>
  <si>
    <t>LR</t>
  </si>
  <si>
    <t>NRA 800, 900, 1000 yard target</t>
  </si>
  <si>
    <t>MR-63</t>
  </si>
  <si>
    <t>NRA 600 yd target reduced for 300 yards</t>
  </si>
  <si>
    <t>MR-65</t>
  </si>
  <si>
    <t>NRA 600 yd target reduced for 500 yards</t>
  </si>
  <si>
    <t>Aiming Black</t>
  </si>
  <si>
    <t>C3</t>
  </si>
  <si>
    <t>International 300 meter target reduced for 300 yards</t>
  </si>
  <si>
    <t>Aiming Black size:</t>
  </si>
  <si>
    <t>Front Sight Diopter:</t>
  </si>
  <si>
    <t>Distance to Target:</t>
  </si>
  <si>
    <t>Front Aperture Opening Size:</t>
  </si>
  <si>
    <t>Front Aperture to Eye Distance:</t>
  </si>
  <si>
    <t>Useful for determining aperture openings at different distances for consistent fill</t>
  </si>
  <si>
    <t>Percent of Target Inside Aperture:</t>
  </si>
  <si>
    <t>% Area Fill:</t>
  </si>
  <si>
    <t>Only modify the values in light blue boxes below, the rest is automatic…</t>
  </si>
  <si>
    <t xml:space="preserve">  0 for none… typically 0.25 or 0.5</t>
  </si>
  <si>
    <t>MOA</t>
  </si>
  <si>
    <t>Aperture Size</t>
  </si>
  <si>
    <t>Width of White</t>
  </si>
  <si>
    <t>Aiming Black Size</t>
  </si>
  <si>
    <t>Biathlon</t>
  </si>
  <si>
    <t>IBA 55 yard target (50 meters)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</si>
</sst>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0" borderId="0" xfId="0" applyFont="1" applyBorder="1" applyAlignment="1">
      <alignment wrapText="1"/>
    </xf>
    <xf numFmtId="164" fontId="0" fillId="0" borderId="0" xfId="0" applyNumberFormat="1" applyAlignment="1">
      <alignment/>
    </xf>
    <xf numFmtId="1" fontId="0" fillId="34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13</xdr:row>
      <xdr:rowOff>19050</xdr:rowOff>
    </xdr:from>
    <xdr:to>
      <xdr:col>16</xdr:col>
      <xdr:colOff>342900</xdr:colOff>
      <xdr:row>18</xdr:row>
      <xdr:rowOff>1590675</xdr:rowOff>
    </xdr:to>
    <xdr:pic>
      <xdr:nvPicPr>
        <xdr:cNvPr id="1" name="Picture 1" descr="Aperture Fill Diagram 2009-10-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190750"/>
          <a:ext cx="5343525" cy="2381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7" max="7" width="10.00390625" style="0" customWidth="1"/>
    <col min="8" max="10" width="0" style="0" hidden="1" customWidth="1"/>
    <col min="12" max="12" width="15.8515625" style="2" customWidth="1"/>
    <col min="13" max="13" width="12.140625" style="2" customWidth="1"/>
    <col min="14" max="14" width="11.140625" style="0" customWidth="1"/>
  </cols>
  <sheetData>
    <row r="1" ht="18">
      <c r="A1" s="1" t="s">
        <v>8</v>
      </c>
    </row>
    <row r="2" spans="1:14" ht="12.75">
      <c r="A2" t="s">
        <v>32</v>
      </c>
      <c r="H2" t="s">
        <v>3</v>
      </c>
      <c r="L2" s="2" t="s">
        <v>10</v>
      </c>
      <c r="M2" s="2" t="s">
        <v>24</v>
      </c>
      <c r="N2" s="2" t="s">
        <v>11</v>
      </c>
    </row>
    <row r="3" spans="1:14" ht="12.75">
      <c r="A3" t="s">
        <v>35</v>
      </c>
      <c r="M3" s="2" t="s">
        <v>12</v>
      </c>
      <c r="N3" s="2"/>
    </row>
    <row r="5" spans="1:14" ht="12.75">
      <c r="A5" t="s">
        <v>31</v>
      </c>
      <c r="D5" s="3">
        <v>32</v>
      </c>
      <c r="E5" t="s">
        <v>0</v>
      </c>
      <c r="L5" s="2" t="s">
        <v>41</v>
      </c>
      <c r="M5" s="2">
        <v>5.25</v>
      </c>
      <c r="N5" t="s">
        <v>42</v>
      </c>
    </row>
    <row r="6" spans="1:14" ht="12.75">
      <c r="A6" t="s">
        <v>30</v>
      </c>
      <c r="D6" s="3">
        <v>4.8</v>
      </c>
      <c r="E6" t="s">
        <v>1</v>
      </c>
      <c r="H6" t="s">
        <v>4</v>
      </c>
      <c r="J6">
        <v>25.4</v>
      </c>
      <c r="L6" s="2" t="s">
        <v>9</v>
      </c>
      <c r="M6" s="2">
        <v>13</v>
      </c>
      <c r="N6" t="s">
        <v>15</v>
      </c>
    </row>
    <row r="7" spans="1:14" ht="12.75">
      <c r="A7" t="s">
        <v>29</v>
      </c>
      <c r="D7" s="3">
        <v>200</v>
      </c>
      <c r="E7" t="s">
        <v>2</v>
      </c>
      <c r="H7" t="s">
        <v>5</v>
      </c>
      <c r="J7">
        <v>36</v>
      </c>
      <c r="L7" s="2" t="s">
        <v>13</v>
      </c>
      <c r="M7" s="2">
        <v>19</v>
      </c>
      <c r="N7" t="s">
        <v>14</v>
      </c>
    </row>
    <row r="8" spans="1:14" ht="12.75">
      <c r="A8" t="s">
        <v>27</v>
      </c>
      <c r="D8" s="3">
        <v>13</v>
      </c>
      <c r="E8" t="s">
        <v>0</v>
      </c>
      <c r="L8" s="2" t="s">
        <v>16</v>
      </c>
      <c r="M8" s="2">
        <v>36</v>
      </c>
      <c r="N8" t="s">
        <v>17</v>
      </c>
    </row>
    <row r="9" spans="1:14" ht="12.75">
      <c r="A9" t="s">
        <v>28</v>
      </c>
      <c r="D9" s="3">
        <v>0.5</v>
      </c>
      <c r="E9" t="s">
        <v>36</v>
      </c>
      <c r="L9" s="2" t="s">
        <v>18</v>
      </c>
      <c r="M9" s="2">
        <v>44</v>
      </c>
      <c r="N9" t="s">
        <v>19</v>
      </c>
    </row>
    <row r="10" spans="12:14" ht="12.75">
      <c r="L10" s="2" t="s">
        <v>20</v>
      </c>
      <c r="M10" s="2">
        <v>17.85</v>
      </c>
      <c r="N10" t="s">
        <v>21</v>
      </c>
    </row>
    <row r="11" spans="12:14" ht="12.75">
      <c r="L11" s="2" t="s">
        <v>22</v>
      </c>
      <c r="M11" s="2">
        <v>30</v>
      </c>
      <c r="N11" t="s">
        <v>23</v>
      </c>
    </row>
    <row r="12" spans="12:14" ht="12.75">
      <c r="L12" s="2" t="s">
        <v>25</v>
      </c>
      <c r="M12" s="2">
        <v>21.5</v>
      </c>
      <c r="N12" t="s">
        <v>26</v>
      </c>
    </row>
    <row r="13" ht="12.75">
      <c r="A13" t="s">
        <v>33</v>
      </c>
    </row>
    <row r="14" spans="1:5" ht="12.75">
      <c r="A14" s="4" t="s">
        <v>34</v>
      </c>
      <c r="B14" s="5"/>
      <c r="C14" s="5"/>
      <c r="D14" s="12">
        <f>100*(D17^2/D16^2)</f>
        <v>26.529015330350035</v>
      </c>
      <c r="E14" s="6" t="s">
        <v>7</v>
      </c>
    </row>
    <row r="15" spans="1:5" ht="12.75">
      <c r="A15" s="7" t="s">
        <v>6</v>
      </c>
      <c r="B15" s="8"/>
      <c r="C15" s="8"/>
      <c r="D15" s="13">
        <f>100*(D17/D16)</f>
        <v>51.50632517502102</v>
      </c>
      <c r="E15" s="9" t="s">
        <v>7</v>
      </c>
    </row>
    <row r="16" spans="1:5" ht="12.75">
      <c r="A16" t="s">
        <v>38</v>
      </c>
      <c r="D16" s="11">
        <f>+DEGREES(ATAN(D6/2/D5/25.4))*120</f>
        <v>20.301595156687025</v>
      </c>
      <c r="E16" t="s">
        <v>37</v>
      </c>
    </row>
    <row r="17" spans="1:5" ht="12.75">
      <c r="A17" t="s">
        <v>40</v>
      </c>
      <c r="D17" s="11">
        <f>+(DEGREES(ATAN(D8/2/D7/36))*120)*1/(1-(D5*25.4/1000)*D9)</f>
        <v>10.456605617119536</v>
      </c>
      <c r="E17" t="s">
        <v>37</v>
      </c>
    </row>
    <row r="18" spans="1:5" ht="12.75">
      <c r="A18" t="s">
        <v>39</v>
      </c>
      <c r="D18" s="11">
        <f>+(D16-D17)/2</f>
        <v>4.922494769783745</v>
      </c>
      <c r="E18" t="s">
        <v>37</v>
      </c>
    </row>
    <row r="19" spans="1:6" ht="159" customHeight="1">
      <c r="A19" s="10"/>
      <c r="B19" s="10"/>
      <c r="C19" s="10"/>
      <c r="D19" s="10"/>
      <c r="E19" s="10"/>
      <c r="F19" s="10"/>
    </row>
  </sheetData>
  <sheetProtection/>
  <protectedRanges>
    <protectedRange sqref="D5:D9" name="Range1"/>
  </protectedRange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Fletcher</dc:creator>
  <cp:keywords/>
  <dc:description/>
  <cp:lastModifiedBy>Art</cp:lastModifiedBy>
  <dcterms:created xsi:type="dcterms:W3CDTF">2009-10-04T18:33:38Z</dcterms:created>
  <dcterms:modified xsi:type="dcterms:W3CDTF">2010-04-03T18:24:58Z</dcterms:modified>
  <cp:category/>
  <cp:version/>
  <cp:contentType/>
  <cp:contentStatus/>
</cp:coreProperties>
</file>